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řehled škol" sheetId="1" r:id="rId1"/>
    <sheet name="LBK" sheetId="2" r:id="rId2"/>
  </sheets>
  <definedNames/>
  <calcPr fullCalcOnLoad="1"/>
</workbook>
</file>

<file path=xl/sharedStrings.xml><?xml version="1.0" encoding="utf-8"?>
<sst xmlns="http://schemas.openxmlformats.org/spreadsheetml/2006/main" count="70" uniqueCount="69">
  <si>
    <t>ŠKOLA - IČO</t>
  </si>
  <si>
    <t>ŠKOLA - složený název</t>
  </si>
  <si>
    <t>NIV</t>
  </si>
  <si>
    <t>pr. na platy</t>
  </si>
  <si>
    <t>odvody ZP a SP</t>
  </si>
  <si>
    <t>FKSP</t>
  </si>
  <si>
    <t>Celkem</t>
  </si>
  <si>
    <t>00087891</t>
  </si>
  <si>
    <t>00671274</t>
  </si>
  <si>
    <t>SOŠ a Gymn., příspěvková organizace Na Bojišti 15 Liberec PSČ: 46010</t>
  </si>
  <si>
    <t>00828840</t>
  </si>
  <si>
    <t>Gymnázium, příspěvková organizace Letná 263 Mimoň PSČ: 47124</t>
  </si>
  <si>
    <t>00854981</t>
  </si>
  <si>
    <t>Gymnázium, příspěvková organizace Jana Palacha 804 Turnov PSČ: 51101</t>
  </si>
  <si>
    <t>00856037</t>
  </si>
  <si>
    <t>Gymnázium a SOŠ, příspěvková organizace Tkalcovská 460 Jilemnice PSČ: 51401</t>
  </si>
  <si>
    <t>00856070</t>
  </si>
  <si>
    <t>Gymn.I.Olbrachta, příspěvková organizace Nad Špejcharem 574 Semily PSČ: 51301</t>
  </si>
  <si>
    <t>46708812</t>
  </si>
  <si>
    <t>Podještědské gymnázium,s.r.o. Sokolovská 328 Liberec 14 PSČ: 46014</t>
  </si>
  <si>
    <t>46747966</t>
  </si>
  <si>
    <t>OA a Jazyk.škola, příspěvková organizace Šamánkova 500/8 Liberec PSČ: 46001</t>
  </si>
  <si>
    <t>46747991</t>
  </si>
  <si>
    <t>46748016</t>
  </si>
  <si>
    <t>Gymn.F.X.Šaldy, příspěvková organizace Partyzánská 530 Liberec 11 PSČ: 46001</t>
  </si>
  <si>
    <t>46748075</t>
  </si>
  <si>
    <t>G a SOŠ pedag.,příspěvková organizace Jeronýmova 425/27 Liberec PSČ: 46007</t>
  </si>
  <si>
    <t>48283142</t>
  </si>
  <si>
    <t>SPŠ, příspěvková organizace Havlíčkova 426 Česká Lípa PSČ: 47001</t>
  </si>
  <si>
    <t>49864637</t>
  </si>
  <si>
    <t>Obchod. akademie, příspěvková organizace náměstí Osvobození 422 Česká Lípa PSČ: 47001</t>
  </si>
  <si>
    <t>60252511</t>
  </si>
  <si>
    <t>VOŠ mez.obch.a OA,příspěvková organizace Horní náměstí 15 Jablonec nad Nisou PSČ: 46679</t>
  </si>
  <si>
    <t>60252537</t>
  </si>
  <si>
    <t>Gymnázium, příspěvková organizace Dr. Randy  4096/13 Jablonec nad Nisou PSČ: 46601</t>
  </si>
  <si>
    <t>60252570</t>
  </si>
  <si>
    <t>Gymnázium, příspěvková organizace Školní 305 Tanvald PSČ: 46841</t>
  </si>
  <si>
    <t>60252758</t>
  </si>
  <si>
    <t>Gymnázium, příspěvková organizace U Balvanu 16 Jablonec nad Nisou PSČ: 46634</t>
  </si>
  <si>
    <t>60252766</t>
  </si>
  <si>
    <t>SUPŠ sklářská, příspěvková organizace Smetanovo zátiší 470 Železný Brod PSČ: 46822</t>
  </si>
  <si>
    <t>62237004</t>
  </si>
  <si>
    <t>Gymnázium, příspěvková organizace Žitavská 2969 Česká Lípa PSČ: 47001</t>
  </si>
  <si>
    <t>75129507</t>
  </si>
  <si>
    <t>Obch.akad.,Hotel.škola a Střed.odb.škola Zborovská 519 Turnov PSČ: 51101</t>
  </si>
  <si>
    <t>Liberecký kraj (v Kč)</t>
  </si>
  <si>
    <t>Kraj</t>
  </si>
  <si>
    <t>výše dotace (v Kč)</t>
  </si>
  <si>
    <t>Plzeňský</t>
  </si>
  <si>
    <t>Vysočina</t>
  </si>
  <si>
    <t>Praha</t>
  </si>
  <si>
    <t>Středočeský</t>
  </si>
  <si>
    <t>Karlovarský</t>
  </si>
  <si>
    <t>Královéhradecký</t>
  </si>
  <si>
    <t>Jihočeský</t>
  </si>
  <si>
    <t>Ústecký</t>
  </si>
  <si>
    <t>Moravskoslezský</t>
  </si>
  <si>
    <t>Zlínský</t>
  </si>
  <si>
    <t>Pardubický</t>
  </si>
  <si>
    <t>Liberecký</t>
  </si>
  <si>
    <t>Olomoucký</t>
  </si>
  <si>
    <t>Jihomoravský</t>
  </si>
  <si>
    <t>církevní školy</t>
  </si>
  <si>
    <t xml:space="preserve">                       Přehled škol podle krajů                                       </t>
  </si>
  <si>
    <t xml:space="preserve">podané žádosti </t>
  </si>
  <si>
    <t>Celkem za kraj (státní a soukromé školy)</t>
  </si>
  <si>
    <t>NIV - soukromé školy</t>
  </si>
  <si>
    <t>SPŠ SE a VOŠ, příspěvková organizace, Masarykova 3, Liberec 1, PSČ: 46084</t>
  </si>
  <si>
    <t>Integrovaná střední škola, přísp. organizace Dr. Farského 300 Vysoké nad Jizerou PSČ: 51211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</si>
</sst>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38">
    <font>
      <sz val="11"/>
      <color indexed="8"/>
      <name val="Calibri"/>
      <family val="0"/>
    </font>
    <font>
      <b/>
      <sz val="15"/>
      <color indexed="8"/>
      <name val="Calibri"/>
      <family val="0"/>
    </font>
    <font>
      <b/>
      <sz val="11"/>
      <color indexed="8"/>
      <name val="Calibri"/>
      <family val="0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 applyFill="0" applyProtection="0">
      <alignment/>
    </xf>
    <xf numFmtId="0" fontId="0" fillId="23" borderId="6" applyNumberFormat="0" applyFont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42" applyFill="1" applyProtection="1">
      <alignment/>
      <protection/>
    </xf>
    <xf numFmtId="0" fontId="0" fillId="0" borderId="0" xfId="42" applyFill="1" applyAlignment="1" applyProtection="1">
      <alignment horizontal="center"/>
      <protection/>
    </xf>
    <xf numFmtId="0" fontId="1" fillId="0" borderId="0" xfId="42" applyFont="1" applyFill="1" applyAlignment="1" applyProtection="1">
      <alignment horizontal="center" vertical="center"/>
      <protection/>
    </xf>
    <xf numFmtId="0" fontId="19" fillId="0" borderId="11" xfId="42" applyFont="1" applyFill="1" applyBorder="1" applyAlignment="1" applyProtection="1">
      <alignment vertical="center" wrapText="1"/>
      <protection/>
    </xf>
    <xf numFmtId="0" fontId="3" fillId="0" borderId="0" xfId="42" applyFont="1" applyFill="1" applyProtection="1">
      <alignment/>
      <protection/>
    </xf>
    <xf numFmtId="0" fontId="19" fillId="0" borderId="11" xfId="42" applyFont="1" applyFill="1" applyBorder="1" applyAlignment="1" applyProtection="1">
      <alignment horizontal="center" vertical="center" wrapText="1"/>
      <protection/>
    </xf>
    <xf numFmtId="0" fontId="20" fillId="0" borderId="11" xfId="42" applyFont="1" applyFill="1" applyBorder="1" applyAlignment="1" applyProtection="1">
      <alignment horizontal="center" vertical="center" wrapText="1"/>
      <protection/>
    </xf>
    <xf numFmtId="0" fontId="20" fillId="0" borderId="11" xfId="42" applyFont="1" applyFill="1" applyBorder="1" applyAlignment="1" applyProtection="1">
      <alignment horizontal="left" vertical="center" wrapText="1"/>
      <protection/>
    </xf>
    <xf numFmtId="3" fontId="20" fillId="0" borderId="11" xfId="42" applyNumberFormat="1" applyFont="1" applyFill="1" applyBorder="1" applyAlignment="1" applyProtection="1">
      <alignment horizontal="center" vertical="center" wrapText="1"/>
      <protection/>
    </xf>
    <xf numFmtId="3" fontId="0" fillId="0" borderId="0" xfId="42" applyNumberFormat="1" applyFill="1" applyProtection="1">
      <alignment/>
      <protection/>
    </xf>
    <xf numFmtId="0" fontId="19" fillId="33" borderId="11" xfId="42" applyFont="1" applyFill="1" applyBorder="1" applyAlignment="1" applyProtection="1">
      <alignment vertical="center" wrapText="1"/>
      <protection/>
    </xf>
    <xf numFmtId="0" fontId="19" fillId="33" borderId="11" xfId="42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/>
      <protection/>
    </xf>
    <xf numFmtId="3" fontId="0" fillId="33" borderId="10" xfId="0" applyNumberFormat="1" applyFill="1" applyBorder="1" applyAlignment="1" applyProtection="1">
      <alignment/>
      <protection/>
    </xf>
    <xf numFmtId="3" fontId="0" fillId="0" borderId="10" xfId="0" applyNumberForma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 applyProtection="1">
      <alignment/>
      <protection/>
    </xf>
    <xf numFmtId="3" fontId="19" fillId="0" borderId="11" xfId="42" applyNumberFormat="1" applyFont="1" applyFill="1" applyBorder="1" applyAlignment="1" applyProtection="1">
      <alignment horizontal="center" vertical="center" wrapText="1"/>
      <protection/>
    </xf>
    <xf numFmtId="3" fontId="20" fillId="33" borderId="11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42" applyFont="1" applyFill="1" applyAlignment="1" applyProtection="1">
      <alignment horizontal="center" vertical="center"/>
      <protection/>
    </xf>
    <xf numFmtId="0" fontId="0" fillId="0" borderId="0" xfId="42" applyFill="1" applyAlignment="1" applyProtection="1">
      <alignment horizontal="center"/>
      <protection/>
    </xf>
    <xf numFmtId="0" fontId="20" fillId="0" borderId="11" xfId="42" applyFont="1" applyFill="1" applyBorder="1" applyAlignment="1" applyProtection="1">
      <alignment vertical="center" wrapText="1"/>
      <protection/>
    </xf>
    <xf numFmtId="0" fontId="20" fillId="0" borderId="11" xfId="42" applyFont="1" applyFill="1" applyBorder="1" applyAlignment="1" applyProtection="1">
      <alignment horizontal="center" vertical="center" wrapText="1"/>
      <protection/>
    </xf>
    <xf numFmtId="0" fontId="20" fillId="0" borderId="12" xfId="42" applyFont="1" applyFill="1" applyBorder="1" applyAlignment="1" applyProtection="1">
      <alignment horizontal="center" vertical="center"/>
      <protection/>
    </xf>
    <xf numFmtId="0" fontId="0" fillId="0" borderId="13" xfId="42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3" fontId="2" fillId="0" borderId="15" xfId="0" applyNumberFormat="1" applyFont="1" applyFill="1" applyBorder="1" applyAlignment="1" applyProtection="1">
      <alignment horizontal="right"/>
      <protection/>
    </xf>
    <xf numFmtId="3" fontId="2" fillId="0" borderId="17" xfId="0" applyNumberFormat="1" applyFont="1" applyFill="1" applyBorder="1" applyAlignment="1" applyProtection="1">
      <alignment horizontal="right"/>
      <protection/>
    </xf>
    <xf numFmtId="3" fontId="2" fillId="0" borderId="16" xfId="0" applyNumberFormat="1" applyFont="1" applyFill="1" applyBorder="1" applyAlignment="1" applyProtection="1">
      <alignment horizontal="right"/>
      <protection/>
    </xf>
  </cellXfs>
  <cellStyles count="4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Normální 2" xfId="42"/>
    <cellStyle name="Poznámka" xfId="43"/>
    <cellStyle name="Propojená buňka" xfId="44"/>
    <cellStyle name="Správně" xfId="45"/>
    <cellStyle name="Text upozornění" xfId="46"/>
    <cellStyle name="Vstup" xfId="47"/>
    <cellStyle name="Výpočet" xfId="48"/>
    <cellStyle name="Výstup" xfId="49"/>
    <cellStyle name="Vysvětlující text" xfId="50"/>
    <cellStyle name="Zvýraznění 1" xfId="51"/>
    <cellStyle name="Zvýraznění 2" xfId="52"/>
    <cellStyle name="Zvýraznění 3" xfId="53"/>
    <cellStyle name="Zvýraznění 4" xfId="54"/>
    <cellStyle name="Zvýraznění 5" xfId="55"/>
    <cellStyle name="Zvýraznění 6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Layout" workbookViewId="0" topLeftCell="A1">
      <selection activeCell="C6" sqref="C6"/>
    </sheetView>
  </sheetViews>
  <sheetFormatPr defaultColWidth="9.140625" defaultRowHeight="15"/>
  <cols>
    <col min="1" max="1" width="19.140625" style="3" customWidth="1"/>
    <col min="2" max="2" width="16.00390625" style="3" customWidth="1"/>
    <col min="3" max="3" width="25.00390625" style="3" customWidth="1"/>
    <col min="4" max="4" width="9.140625" style="3" customWidth="1"/>
    <col min="5" max="5" width="2.8515625" style="3" customWidth="1"/>
    <col min="6" max="6" width="4.8515625" style="3" customWidth="1"/>
    <col min="7" max="7" width="9.140625" style="3" customWidth="1"/>
    <col min="8" max="16384" width="9.140625" style="3" customWidth="1"/>
  </cols>
  <sheetData>
    <row r="1" ht="18.75">
      <c r="G1" s="7"/>
    </row>
    <row r="2" spans="1:9" ht="19.5">
      <c r="A2" s="22" t="s">
        <v>63</v>
      </c>
      <c r="B2" s="23"/>
      <c r="C2" s="23"/>
      <c r="D2" s="23"/>
      <c r="E2" s="23"/>
      <c r="F2" s="23"/>
      <c r="G2" s="23"/>
      <c r="H2" s="4"/>
      <c r="I2" s="4"/>
    </row>
    <row r="3" spans="1:9" ht="12" customHeight="1">
      <c r="A3" s="5"/>
      <c r="B3" s="4"/>
      <c r="C3" s="4"/>
      <c r="D3" s="4"/>
      <c r="E3" s="4"/>
      <c r="F3" s="4"/>
      <c r="G3" s="4"/>
      <c r="H3" s="4"/>
      <c r="I3" s="4"/>
    </row>
    <row r="4" spans="1:3" ht="15">
      <c r="A4" s="24" t="s">
        <v>46</v>
      </c>
      <c r="B4" s="25" t="s">
        <v>64</v>
      </c>
      <c r="C4" s="26" t="s">
        <v>47</v>
      </c>
    </row>
    <row r="5" spans="1:3" ht="7.5" customHeight="1">
      <c r="A5" s="24"/>
      <c r="B5" s="25"/>
      <c r="C5" s="27"/>
    </row>
    <row r="6" spans="1:3" ht="15.75">
      <c r="A6" s="6" t="s">
        <v>61</v>
      </c>
      <c r="B6" s="8">
        <v>33</v>
      </c>
      <c r="C6" s="20">
        <v>2014956</v>
      </c>
    </row>
    <row r="7" spans="1:3" ht="15.75">
      <c r="A7" s="6" t="s">
        <v>50</v>
      </c>
      <c r="B7" s="8">
        <v>48</v>
      </c>
      <c r="C7" s="20">
        <v>1825333</v>
      </c>
    </row>
    <row r="8" spans="1:3" ht="15.75">
      <c r="A8" s="6" t="s">
        <v>56</v>
      </c>
      <c r="B8" s="8">
        <v>45</v>
      </c>
      <c r="C8" s="20">
        <v>1764698</v>
      </c>
    </row>
    <row r="9" spans="1:3" ht="15.75">
      <c r="A9" s="6" t="s">
        <v>60</v>
      </c>
      <c r="B9" s="8">
        <v>37</v>
      </c>
      <c r="C9" s="20">
        <v>1603033</v>
      </c>
    </row>
    <row r="10" spans="1:3" ht="15.75">
      <c r="A10" s="6" t="s">
        <v>57</v>
      </c>
      <c r="B10" s="8">
        <v>29</v>
      </c>
      <c r="C10" s="20">
        <v>1584699</v>
      </c>
    </row>
    <row r="11" spans="1:3" ht="15.75">
      <c r="A11" s="6" t="s">
        <v>54</v>
      </c>
      <c r="B11" s="8">
        <v>25</v>
      </c>
      <c r="C11" s="20">
        <v>1519435</v>
      </c>
    </row>
    <row r="12" spans="1:3" ht="15.75">
      <c r="A12" s="13" t="s">
        <v>59</v>
      </c>
      <c r="B12" s="14">
        <v>20</v>
      </c>
      <c r="C12" s="21">
        <v>1457348</v>
      </c>
    </row>
    <row r="13" spans="1:3" ht="15.75">
      <c r="A13" s="6" t="s">
        <v>48</v>
      </c>
      <c r="B13" s="8">
        <v>24</v>
      </c>
      <c r="C13" s="20">
        <v>1384999</v>
      </c>
    </row>
    <row r="14" spans="1:3" ht="15.75">
      <c r="A14" s="6" t="s">
        <v>53</v>
      </c>
      <c r="B14" s="8">
        <v>32</v>
      </c>
      <c r="C14" s="20">
        <v>1275800</v>
      </c>
    </row>
    <row r="15" spans="1:3" ht="15.75">
      <c r="A15" s="6" t="s">
        <v>58</v>
      </c>
      <c r="B15" s="8">
        <v>28</v>
      </c>
      <c r="C15" s="20">
        <v>1265363</v>
      </c>
    </row>
    <row r="16" spans="1:3" ht="15.75">
      <c r="A16" s="6" t="s">
        <v>51</v>
      </c>
      <c r="B16" s="8">
        <v>37</v>
      </c>
      <c r="C16" s="20">
        <v>1254287</v>
      </c>
    </row>
    <row r="17" spans="1:3" ht="15.75">
      <c r="A17" s="6" t="s">
        <v>52</v>
      </c>
      <c r="B17" s="8">
        <v>14</v>
      </c>
      <c r="C17" s="20">
        <v>880305</v>
      </c>
    </row>
    <row r="18" spans="1:3" ht="15.75">
      <c r="A18" s="6" t="s">
        <v>49</v>
      </c>
      <c r="B18" s="8">
        <v>17</v>
      </c>
      <c r="C18" s="20">
        <v>879582</v>
      </c>
    </row>
    <row r="19" spans="1:3" ht="15.75">
      <c r="A19" s="6" t="s">
        <v>55</v>
      </c>
      <c r="B19" s="8">
        <v>18</v>
      </c>
      <c r="C19" s="20">
        <v>849082</v>
      </c>
    </row>
    <row r="20" spans="1:3" ht="15.75">
      <c r="A20" s="6" t="s">
        <v>62</v>
      </c>
      <c r="B20" s="8">
        <v>13</v>
      </c>
      <c r="C20" s="20">
        <v>441060</v>
      </c>
    </row>
    <row r="21" spans="1:3" ht="15.75">
      <c r="A21" s="10" t="s">
        <v>6</v>
      </c>
      <c r="B21" s="9">
        <f>SUM(B6:B20)</f>
        <v>420</v>
      </c>
      <c r="C21" s="11">
        <f>SUM(C6:C20)</f>
        <v>19999980</v>
      </c>
    </row>
    <row r="23" ht="15">
      <c r="D23" s="12"/>
    </row>
    <row r="24" ht="15">
      <c r="C24" s="12"/>
    </row>
    <row r="27" ht="15">
      <c r="C27" s="12"/>
    </row>
  </sheetData>
  <sheetProtection/>
  <mergeCells count="4">
    <mergeCell ref="A2:G2"/>
    <mergeCell ref="A4:A5"/>
    <mergeCell ref="B4:B5"/>
    <mergeCell ref="C4:C5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&amp;L
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view="pageLayout" workbookViewId="0" topLeftCell="A1">
      <selection activeCell="C3" sqref="C3"/>
    </sheetView>
  </sheetViews>
  <sheetFormatPr defaultColWidth="9.140625" defaultRowHeight="15"/>
  <cols>
    <col min="1" max="1" width="11.421875" style="0" bestFit="1" customWidth="1"/>
    <col min="2" max="2" width="76.00390625" style="0" customWidth="1"/>
    <col min="3" max="3" width="9.28125" style="0" customWidth="1"/>
    <col min="4" max="4" width="11.00390625" style="0" bestFit="1" customWidth="1"/>
    <col min="5" max="5" width="14.421875" style="0" bestFit="1" customWidth="1"/>
    <col min="6" max="6" width="6.421875" style="0" bestFit="1" customWidth="1"/>
    <col min="7" max="7" width="20.140625" style="0" bestFit="1" customWidth="1"/>
  </cols>
  <sheetData>
    <row r="1" spans="1:7" ht="30" customHeight="1">
      <c r="A1" s="28" t="s">
        <v>45</v>
      </c>
      <c r="B1" s="29"/>
      <c r="C1" s="29"/>
      <c r="D1" s="29"/>
      <c r="E1" s="29"/>
      <c r="F1" s="29"/>
      <c r="G1" s="29"/>
    </row>
    <row r="2" spans="1:7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66</v>
      </c>
    </row>
    <row r="3" spans="1:7" ht="15">
      <c r="A3" s="15" t="s">
        <v>22</v>
      </c>
      <c r="B3" s="15" t="s">
        <v>67</v>
      </c>
      <c r="C3" s="19">
        <v>219669</v>
      </c>
      <c r="D3" s="16">
        <f aca="true" t="shared" si="0" ref="D3:D21">ROUND(C3/1.35,0)</f>
        <v>162718</v>
      </c>
      <c r="E3" s="16">
        <f>ROUND(D3*0.34,0)</f>
        <v>55324</v>
      </c>
      <c r="F3" s="16">
        <f aca="true" t="shared" si="1" ref="F3:F21">ROUND(D3*0.01,0)</f>
        <v>1627</v>
      </c>
      <c r="G3" s="16"/>
    </row>
    <row r="4" spans="1:7" ht="15">
      <c r="A4" s="2" t="s">
        <v>23</v>
      </c>
      <c r="B4" s="2" t="s">
        <v>24</v>
      </c>
      <c r="C4" s="17">
        <v>210591</v>
      </c>
      <c r="D4" s="17">
        <f t="shared" si="0"/>
        <v>155993</v>
      </c>
      <c r="E4" s="17">
        <f>ROUND(D4*0.34,0)</f>
        <v>53038</v>
      </c>
      <c r="F4" s="17">
        <f t="shared" si="1"/>
        <v>1560</v>
      </c>
      <c r="G4" s="17"/>
    </row>
    <row r="5" spans="1:7" ht="15">
      <c r="A5" s="2" t="s">
        <v>25</v>
      </c>
      <c r="B5" s="2" t="s">
        <v>26</v>
      </c>
      <c r="C5" s="17">
        <v>208776</v>
      </c>
      <c r="D5" s="17">
        <f t="shared" si="0"/>
        <v>154649</v>
      </c>
      <c r="E5" s="17">
        <f>ROUND(D5*0.34,0)</f>
        <v>52581</v>
      </c>
      <c r="F5" s="17">
        <f t="shared" si="1"/>
        <v>1546</v>
      </c>
      <c r="G5" s="17"/>
    </row>
    <row r="6" spans="1:7" ht="15">
      <c r="A6" s="2" t="s">
        <v>41</v>
      </c>
      <c r="B6" s="2" t="s">
        <v>42</v>
      </c>
      <c r="C6" s="17">
        <v>186537</v>
      </c>
      <c r="D6" s="17">
        <f t="shared" si="0"/>
        <v>138176</v>
      </c>
      <c r="E6" s="17">
        <f>ROUND(D6*0.34,0)+(-1)</f>
        <v>46979</v>
      </c>
      <c r="F6" s="17">
        <f t="shared" si="1"/>
        <v>1382</v>
      </c>
      <c r="G6" s="17"/>
    </row>
    <row r="7" spans="1:7" ht="15">
      <c r="A7" s="2" t="s">
        <v>37</v>
      </c>
      <c r="B7" s="2" t="s">
        <v>38</v>
      </c>
      <c r="C7" s="17">
        <v>148866</v>
      </c>
      <c r="D7" s="17">
        <f t="shared" si="0"/>
        <v>110271</v>
      </c>
      <c r="E7" s="17">
        <f>ROUND(D7*0.34,0)</f>
        <v>37492</v>
      </c>
      <c r="F7" s="17">
        <f t="shared" si="1"/>
        <v>1103</v>
      </c>
      <c r="G7" s="17"/>
    </row>
    <row r="8" spans="1:7" ht="15">
      <c r="A8" s="2" t="s">
        <v>8</v>
      </c>
      <c r="B8" s="2" t="s">
        <v>9</v>
      </c>
      <c r="C8" s="17">
        <v>92588</v>
      </c>
      <c r="D8" s="17">
        <f t="shared" si="0"/>
        <v>68584</v>
      </c>
      <c r="E8" s="17">
        <f>ROUND(D8*0.34,0)+(-1)</f>
        <v>23318</v>
      </c>
      <c r="F8" s="17">
        <f t="shared" si="1"/>
        <v>686</v>
      </c>
      <c r="G8" s="17"/>
    </row>
    <row r="9" spans="1:7" ht="15">
      <c r="A9" s="2" t="s">
        <v>27</v>
      </c>
      <c r="B9" s="2" t="s">
        <v>28</v>
      </c>
      <c r="C9" s="17">
        <v>72618</v>
      </c>
      <c r="D9" s="17">
        <f t="shared" si="0"/>
        <v>53791</v>
      </c>
      <c r="E9" s="17">
        <f>ROUND(D9*0.34,0)</f>
        <v>18289</v>
      </c>
      <c r="F9" s="17">
        <f t="shared" si="1"/>
        <v>538</v>
      </c>
      <c r="G9" s="17"/>
    </row>
    <row r="10" spans="1:7" ht="15">
      <c r="A10" s="2" t="s">
        <v>12</v>
      </c>
      <c r="B10" s="2" t="s">
        <v>13</v>
      </c>
      <c r="C10" s="17">
        <v>65356</v>
      </c>
      <c r="D10" s="17">
        <f t="shared" si="0"/>
        <v>48412</v>
      </c>
      <c r="E10" s="17">
        <f>ROUND(D10*0.34,0)</f>
        <v>16460</v>
      </c>
      <c r="F10" s="17">
        <f t="shared" si="1"/>
        <v>484</v>
      </c>
      <c r="G10" s="17"/>
    </row>
    <row r="11" spans="1:7" ht="15">
      <c r="A11" s="2" t="s">
        <v>33</v>
      </c>
      <c r="B11" s="2" t="s">
        <v>34</v>
      </c>
      <c r="C11" s="17">
        <v>49017</v>
      </c>
      <c r="D11" s="17">
        <f t="shared" si="0"/>
        <v>36309</v>
      </c>
      <c r="E11" s="17">
        <f>ROUND(D11*0.34,0)</f>
        <v>12345</v>
      </c>
      <c r="F11" s="17">
        <f t="shared" si="1"/>
        <v>363</v>
      </c>
      <c r="G11" s="17"/>
    </row>
    <row r="12" spans="1:7" ht="15">
      <c r="A12" s="2" t="s">
        <v>39</v>
      </c>
      <c r="B12" s="2" t="s">
        <v>40</v>
      </c>
      <c r="C12" s="17">
        <v>27232</v>
      </c>
      <c r="D12" s="17">
        <f t="shared" si="0"/>
        <v>20172</v>
      </c>
      <c r="E12" s="17">
        <f>ROUND(D12*0.34,0)</f>
        <v>6858</v>
      </c>
      <c r="F12" s="17">
        <f t="shared" si="1"/>
        <v>202</v>
      </c>
      <c r="G12" s="17"/>
    </row>
    <row r="13" spans="1:7" ht="15">
      <c r="A13" s="2" t="s">
        <v>20</v>
      </c>
      <c r="B13" s="2" t="s">
        <v>21</v>
      </c>
      <c r="C13" s="17">
        <v>23601</v>
      </c>
      <c r="D13" s="17">
        <f t="shared" si="0"/>
        <v>17482</v>
      </c>
      <c r="E13" s="17">
        <f>ROUND(D13*0.34,0)</f>
        <v>5944</v>
      </c>
      <c r="F13" s="17">
        <f t="shared" si="1"/>
        <v>175</v>
      </c>
      <c r="G13" s="17"/>
    </row>
    <row r="14" spans="1:7" ht="15">
      <c r="A14" s="2" t="s">
        <v>14</v>
      </c>
      <c r="B14" s="2" t="s">
        <v>15</v>
      </c>
      <c r="C14" s="17">
        <v>19970</v>
      </c>
      <c r="D14" s="17">
        <f t="shared" si="0"/>
        <v>14793</v>
      </c>
      <c r="E14" s="17">
        <f>ROUND(D14*0.34,0)+(-1)</f>
        <v>5029</v>
      </c>
      <c r="F14" s="17">
        <f t="shared" si="1"/>
        <v>148</v>
      </c>
      <c r="G14" s="17"/>
    </row>
    <row r="15" spans="1:7" ht="15">
      <c r="A15" s="2" t="s">
        <v>16</v>
      </c>
      <c r="B15" s="2" t="s">
        <v>17</v>
      </c>
      <c r="C15" s="17">
        <v>10893</v>
      </c>
      <c r="D15" s="17">
        <f t="shared" si="0"/>
        <v>8069</v>
      </c>
      <c r="E15" s="17">
        <f aca="true" t="shared" si="2" ref="E15:E21">ROUND(D15*0.34,0)</f>
        <v>2743</v>
      </c>
      <c r="F15" s="17">
        <f t="shared" si="1"/>
        <v>81</v>
      </c>
      <c r="G15" s="17"/>
    </row>
    <row r="16" spans="1:7" ht="15">
      <c r="A16" s="2" t="s">
        <v>29</v>
      </c>
      <c r="B16" s="2" t="s">
        <v>30</v>
      </c>
      <c r="C16" s="17">
        <v>10893</v>
      </c>
      <c r="D16" s="17">
        <f t="shared" si="0"/>
        <v>8069</v>
      </c>
      <c r="E16" s="17">
        <f t="shared" si="2"/>
        <v>2743</v>
      </c>
      <c r="F16" s="17">
        <f t="shared" si="1"/>
        <v>81</v>
      </c>
      <c r="G16" s="17"/>
    </row>
    <row r="17" spans="1:7" ht="15">
      <c r="A17" s="2" t="s">
        <v>31</v>
      </c>
      <c r="B17" s="2" t="s">
        <v>32</v>
      </c>
      <c r="C17" s="17">
        <v>10893</v>
      </c>
      <c r="D17" s="17">
        <f t="shared" si="0"/>
        <v>8069</v>
      </c>
      <c r="E17" s="17">
        <f t="shared" si="2"/>
        <v>2743</v>
      </c>
      <c r="F17" s="17">
        <f t="shared" si="1"/>
        <v>81</v>
      </c>
      <c r="G17" s="17"/>
    </row>
    <row r="18" spans="1:7" ht="15">
      <c r="A18" s="2" t="s">
        <v>7</v>
      </c>
      <c r="B18" s="2" t="s">
        <v>68</v>
      </c>
      <c r="C18" s="17">
        <v>9077</v>
      </c>
      <c r="D18" s="17">
        <f t="shared" si="0"/>
        <v>6724</v>
      </c>
      <c r="E18" s="17">
        <f t="shared" si="2"/>
        <v>2286</v>
      </c>
      <c r="F18" s="17">
        <f t="shared" si="1"/>
        <v>67</v>
      </c>
      <c r="G18" s="17"/>
    </row>
    <row r="19" spans="1:7" ht="15">
      <c r="A19" s="2" t="s">
        <v>35</v>
      </c>
      <c r="B19" s="2" t="s">
        <v>36</v>
      </c>
      <c r="C19" s="17">
        <v>9077</v>
      </c>
      <c r="D19" s="17">
        <f t="shared" si="0"/>
        <v>6724</v>
      </c>
      <c r="E19" s="17">
        <f t="shared" si="2"/>
        <v>2286</v>
      </c>
      <c r="F19" s="17">
        <f t="shared" si="1"/>
        <v>67</v>
      </c>
      <c r="G19" s="17"/>
    </row>
    <row r="20" spans="1:7" ht="15">
      <c r="A20" s="2" t="s">
        <v>43</v>
      </c>
      <c r="B20" s="2" t="s">
        <v>44</v>
      </c>
      <c r="C20" s="17">
        <v>9077</v>
      </c>
      <c r="D20" s="17">
        <f t="shared" si="0"/>
        <v>6724</v>
      </c>
      <c r="E20" s="17">
        <f t="shared" si="2"/>
        <v>2286</v>
      </c>
      <c r="F20" s="17">
        <f t="shared" si="1"/>
        <v>67</v>
      </c>
      <c r="G20" s="17"/>
    </row>
    <row r="21" spans="1:7" ht="15">
      <c r="A21" s="2" t="s">
        <v>10</v>
      </c>
      <c r="B21" s="2" t="s">
        <v>11</v>
      </c>
      <c r="C21" s="17">
        <v>5446</v>
      </c>
      <c r="D21" s="17">
        <f t="shared" si="0"/>
        <v>4034</v>
      </c>
      <c r="E21" s="17">
        <f t="shared" si="2"/>
        <v>1372</v>
      </c>
      <c r="F21" s="17">
        <f t="shared" si="1"/>
        <v>40</v>
      </c>
      <c r="G21" s="17"/>
    </row>
    <row r="22" spans="1:7" ht="15">
      <c r="A22" s="2" t="s">
        <v>18</v>
      </c>
      <c r="B22" s="2" t="s">
        <v>19</v>
      </c>
      <c r="C22" s="17"/>
      <c r="D22" s="17"/>
      <c r="E22" s="17"/>
      <c r="F22" s="17"/>
      <c r="G22" s="17">
        <v>67171</v>
      </c>
    </row>
    <row r="23" spans="1:7" ht="19.5" customHeight="1">
      <c r="A23" s="30" t="s">
        <v>6</v>
      </c>
      <c r="B23" s="30"/>
      <c r="C23" s="18">
        <f>SUM(C3:C22)</f>
        <v>1390177</v>
      </c>
      <c r="D23" s="18">
        <f>SUM(D3:D22)</f>
        <v>1029763</v>
      </c>
      <c r="E23" s="18">
        <f>SUM(E3:E22)</f>
        <v>350116</v>
      </c>
      <c r="F23" s="18">
        <f>SUM(F3:F22)</f>
        <v>10298</v>
      </c>
      <c r="G23" s="18">
        <f>SUM(G3:G22)</f>
        <v>67171</v>
      </c>
    </row>
    <row r="24" spans="1:7" ht="15">
      <c r="A24" s="31" t="s">
        <v>65</v>
      </c>
      <c r="B24" s="32"/>
      <c r="C24" s="33">
        <v>1457348</v>
      </c>
      <c r="D24" s="34"/>
      <c r="E24" s="34"/>
      <c r="F24" s="34"/>
      <c r="G24" s="35"/>
    </row>
  </sheetData>
  <sheetProtection formatCells="0" formatColumns="0" formatRows="0" insertColumns="0" insertRows="0" insertHyperlinks="0" deleteColumns="0" deleteRows="0" sort="0" autoFilter="0" pivotTables="0"/>
  <mergeCells count="4">
    <mergeCell ref="A1:G1"/>
    <mergeCell ref="A23:B23"/>
    <mergeCell ref="A24:B24"/>
    <mergeCell ref="C24:G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nemo</cp:lastModifiedBy>
  <cp:lastPrinted>2015-01-12T06:49:38Z</cp:lastPrinted>
  <dcterms:created xsi:type="dcterms:W3CDTF">2014-11-19T17:34:37Z</dcterms:created>
  <dcterms:modified xsi:type="dcterms:W3CDTF">2015-01-15T16:51:10Z</dcterms:modified>
  <cp:category/>
  <cp:version/>
  <cp:contentType/>
  <cp:contentStatus/>
</cp:coreProperties>
</file>